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13_ncr:1_{10A0B3C6-00DA-4240-8EDC-AC0757E1CBFF}" xr6:coauthVersionLast="46" xr6:coauthVersionMax="46" xr10:uidLastSave="{00000000-0000-0000-0000-000000000000}"/>
  <bookViews>
    <workbookView xWindow="-108" yWindow="-108" windowWidth="23256" windowHeight="12576" tabRatio="858" xr2:uid="{00000000-000D-0000-FFFF-FFFF00000000}"/>
  </bookViews>
  <sheets>
    <sheet name="Auditoria Interna" sheetId="30" r:id="rId1"/>
    <sheet name="parametros" sheetId="21" state="hidden" r:id="rId2"/>
  </sheets>
  <definedNames>
    <definedName name="a">#REF!</definedName>
    <definedName name="COMPLEX">#REF!</definedName>
    <definedName name="CTESTE">#REF!</definedName>
    <definedName name="CTEXTO">#REF!</definedName>
    <definedName name="FSOLUCAO">#REF!</definedName>
    <definedName name="STECNICA">#REF!</definedName>
    <definedName name="Tipo">#REF!</definedName>
  </definedNames>
  <calcPr calcId="191029"/>
  <fileRecoveryPr autoRecover="0"/>
</workbook>
</file>

<file path=xl/calcChain.xml><?xml version="1.0" encoding="utf-8"?>
<calcChain xmlns="http://schemas.openxmlformats.org/spreadsheetml/2006/main">
  <c r="G6" i="30" l="1"/>
  <c r="A80" i="30"/>
  <c r="G5" i="30" s="1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29" i="30"/>
  <c r="G28" i="30" l="1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3" i="30"/>
  <c r="G12" i="30"/>
  <c r="G11" i="30"/>
  <c r="G10" i="30"/>
  <c r="C11" i="30" l="1"/>
  <c r="A11" i="30"/>
  <c r="C28" i="30" l="1"/>
  <c r="A28" i="30"/>
  <c r="C27" i="30"/>
  <c r="A27" i="30"/>
  <c r="C26" i="30"/>
  <c r="A26" i="30"/>
  <c r="C25" i="30"/>
  <c r="A25" i="30"/>
  <c r="C24" i="30"/>
  <c r="A24" i="30"/>
  <c r="C23" i="30"/>
  <c r="A23" i="30"/>
  <c r="C22" i="30"/>
  <c r="A22" i="30"/>
  <c r="C21" i="30"/>
  <c r="A21" i="30"/>
  <c r="C20" i="30"/>
  <c r="A20" i="30"/>
  <c r="C19" i="30"/>
  <c r="A19" i="30"/>
  <c r="C18" i="30"/>
  <c r="A18" i="30"/>
  <c r="C17" i="30"/>
  <c r="A17" i="30"/>
  <c r="C16" i="30"/>
  <c r="A16" i="30"/>
  <c r="C15" i="30"/>
  <c r="A15" i="30"/>
  <c r="G14" i="30"/>
  <c r="C14" i="30"/>
  <c r="A14" i="30"/>
  <c r="C13" i="30"/>
  <c r="A13" i="30"/>
  <c r="C12" i="30"/>
  <c r="A12" i="30"/>
  <c r="C10" i="30"/>
  <c r="A10" i="30"/>
  <c r="G7" i="30" l="1"/>
</calcChain>
</file>

<file path=xl/sharedStrings.xml><?xml version="1.0" encoding="utf-8"?>
<sst xmlns="http://schemas.openxmlformats.org/spreadsheetml/2006/main" count="167" uniqueCount="98">
  <si>
    <t>OK</t>
  </si>
  <si>
    <t>NOK</t>
  </si>
  <si>
    <t>NA</t>
  </si>
  <si>
    <t>Total de itens</t>
  </si>
  <si>
    <t>Itens em conformidade</t>
  </si>
  <si>
    <t>% de Aderência</t>
  </si>
  <si>
    <t>Status</t>
  </si>
  <si>
    <t>Item a ser verificado - Questão</t>
  </si>
  <si>
    <t>NC</t>
  </si>
  <si>
    <t>[dd/mm/aaaa]</t>
  </si>
  <si>
    <t>Segurança Física</t>
  </si>
  <si>
    <t>Categoria</t>
  </si>
  <si>
    <t>Checklist de Auditoria Interna dos Controles de Segurança da Informação</t>
  </si>
  <si>
    <t>Escopo da auditoria:</t>
  </si>
  <si>
    <t>Data da auditoria:</t>
  </si>
  <si>
    <t>Auditor:</t>
  </si>
  <si>
    <t>Auditoria Interna do [nome do produto ou sistema interno]</t>
  </si>
  <si>
    <t>[Inserir nome do auditor ou da empresa auditora]</t>
  </si>
  <si>
    <t>Indicação</t>
  </si>
  <si>
    <t>Avaliação</t>
  </si>
  <si>
    <t>Justificar</t>
  </si>
  <si>
    <t>Você tem políticas para restringir o acesso físico a servidores ou sistemas eletrônicos de informação?</t>
  </si>
  <si>
    <t>Recomendável</t>
  </si>
  <si>
    <t>Você tem controles como fechaduras, sistemas de controle de acesso, monitoramento de vídeo, etc?</t>
  </si>
  <si>
    <t>O acesso ao seu escritório é controlado por meio de segurança ou recepção, registro de entrada, crachás de acesso ou similar?</t>
  </si>
  <si>
    <t>Você acompanha visitantes dentro e fora de áreas controladas?</t>
  </si>
  <si>
    <t>Seus computadores e outros sistemas estão protegidos fisicamente?</t>
  </si>
  <si>
    <t>Opcional</t>
  </si>
  <si>
    <t>Você usa uma trava física e um cabo para proteger os laptops?</t>
  </si>
  <si>
    <t>Seus funcionários usam um crachá de identificação com uma foto atual?</t>
  </si>
  <si>
    <t>Você cria uma conta de usuário e nome de usuário exclusivos para cada indivíduo?</t>
  </si>
  <si>
    <t>Todas as contas de usuário e seus privilégios são documentados e aprovados por um indivíduo autorizado?</t>
  </si>
  <si>
    <t>As contas de administrador são usadas apenas para executar tarefas de administrador?</t>
  </si>
  <si>
    <t>As contas de usuário, especialmente aquelas com contas de administrador, são removidas quando não são mais necessárias?</t>
  </si>
  <si>
    <t>Você usa apenas um método de acesso remoto aprovado?</t>
  </si>
  <si>
    <t>Você concede acesso remoto apenas a usuários autorizados?</t>
  </si>
  <si>
    <t>Você dá credenciais exclusivas para cada usuário remoto em vez de usar uma conta comum?</t>
  </si>
  <si>
    <t>Os privilégios administrativos são restritos à sua equipe de TI?</t>
  </si>
  <si>
    <t>O acesso ao sistema é limitado com base em funções e necessidades?</t>
  </si>
  <si>
    <t>Você tem uma política de senha robusta para garantir que todos os usuários tenham senhas fortes?</t>
  </si>
  <si>
    <t>Você implementou 2FA (autenticação de dois fatores)?</t>
  </si>
  <si>
    <t>Você requer o uso de redes privadas virtuais (VPNs) para acesso remoto?</t>
  </si>
  <si>
    <t>Você configurou um WiFi para convidados segregado para visitantes e dispositivos de propriedade dos funcionários?</t>
  </si>
  <si>
    <t>Você educa regularmente seus funcionários sobre os riscos e vulnerabilidades da segurança cibernética?</t>
  </si>
  <si>
    <t>Você compra seu equipamento apenas de revendedores autorizados?</t>
  </si>
  <si>
    <t>Você baixa firmware, atualizações, patches e upgrades apenas de fontes validadas?</t>
  </si>
  <si>
    <t>Todos os dispositivos adquiridos possuem sistemas operacionais padronizados e aprovados pela TI?</t>
  </si>
  <si>
    <t>A proteção antivírus e contra malware está instalada em todos os computadores e dispositivos móveis?</t>
  </si>
  <si>
    <t>Você usa configuração padrão para cada tipo de dispositivo?</t>
  </si>
  <si>
    <t>Você mantém uma lista de todo o seu hardware, incluindo o nome do dispositivo, tipo, localização, número de série, etiqueta de serviço, etc?</t>
  </si>
  <si>
    <t>Você tem os drivers mais recentes instalados em todos os seus dispositivos?</t>
  </si>
  <si>
    <t>Você mantém uma lista de permissões de aplicativos que podem ser instalados em computadores e dispositivos móveis?</t>
  </si>
  <si>
    <t>Você usa algum sistema para gestão de dispositivos móveis para proteger seus dispositivos móveis, sistemas operacionais e aplicativos?</t>
  </si>
  <si>
    <t>Você mantém a atualização automática ativada para seu sistema operacional, aplicativos e antivírus?</t>
  </si>
  <si>
    <t>As opções de personalização são limitadas a usuários avançados?</t>
  </si>
  <si>
    <t>Você instala software apenas de uma fonte confiável?</t>
  </si>
  <si>
    <t>Você mantém uma lista de software instalado e a licença correspondente?</t>
  </si>
  <si>
    <t>Você mantém uma lista de contas (nomes de usuário e senhas) que usam serviços online?</t>
  </si>
  <si>
    <t>Você executa verificações de vírus programadas para todos os usuários e sistemas?</t>
  </si>
  <si>
    <t>Você tem filtros de spam para todos os usuários?</t>
  </si>
  <si>
    <t>Os serviços em nuvem que você usa atendem aos seus requisitos de armazenamento de dados e conformidade de privacidade?</t>
  </si>
  <si>
    <t>O acesso aos dados do usuário é restrito aos usuários necessários?</t>
  </si>
  <si>
    <t>Você tem um plano em vigor em caso de perda de acesso aos serviços em nuvem?</t>
  </si>
  <si>
    <t>Você tem políticas que lidam com violações de dados?</t>
  </si>
  <si>
    <t>Você usa um gerenciador de senhas?</t>
  </si>
  <si>
    <t>Você usa apenas software, aplicativos e extensões de navegador legítimos de fontes confiáveis?</t>
  </si>
  <si>
    <t>Os dispositivos são bloqueados automaticamente quando deixados sem supervisão?</t>
  </si>
  <si>
    <t>O uso de USBs e discos rígidos externos de fontes desconhecidas é restrito?</t>
  </si>
  <si>
    <t>Você tem backups agendados diariamente para todos os arquivos e dados críticos?</t>
  </si>
  <si>
    <t>Você tem um plano de recuperação de desastres e continuidade de negócios?</t>
  </si>
  <si>
    <t>Você tem uma política de uso aceitável cobrindo o uso de computadores, dispositivos móveis e outros recursos de TI, bem como ferramentas de mídia social?</t>
  </si>
  <si>
    <t>Você revisa regularmente as permissões para acessar pastas, sistemas e aplicativos compartilhados e remove pessoas que não precisam mais de acesso?</t>
  </si>
  <si>
    <t>Você tem um procedimento padrão para isolar máquinas infectadas e limpá-las?</t>
  </si>
  <si>
    <t>Você realiza auditorias de phishing e testes de penetração regularmente?</t>
  </si>
  <si>
    <t>Você consegue limpar remotamente dispositivos móveis em caso de perda ou roubo?</t>
  </si>
  <si>
    <t>Você tem um firewall para proteger sua rede interna contra acesso não autorizado?</t>
  </si>
  <si>
    <t>Você tem uma senha forte para o seu dispositivo de firewall diferente da senha padrão?</t>
  </si>
  <si>
    <t>“Negar tudo” é sua postura padrão em todas as listas de acesso, entrada e saída?</t>
  </si>
  <si>
    <t>Todas as regras em seu firewall são documentadas e aprovadas por um indivíduo autorizado?</t>
  </si>
  <si>
    <t>Cada alerta é imediatamente registrado e investigado?</t>
  </si>
  <si>
    <t>Você usa apenas protocolos de roteamento seguro, que usam autenticação?</t>
  </si>
  <si>
    <t>Você desativa imediatamente quaisquer regras de firewall permissivas que não são mais necessárias?</t>
  </si>
  <si>
    <t>Você garante que todos os dispositivos em sua rede estão usando WPA2 (Wi-Fi Protected Access II)?</t>
  </si>
  <si>
    <t>As portas que não são atribuídas a dispositivos específicos são desabilitadas imediatamente?</t>
  </si>
  <si>
    <t>Você usa separação física ou virtual para isolar dispositivos críticos em segmentos de rede?</t>
  </si>
  <si>
    <t>Todos os serviços desnecessários em roteadores e switches estão desligados?</t>
  </si>
  <si>
    <t>Você usa apenas software licenciado e com suporte?</t>
  </si>
  <si>
    <t>As atualizações de software e patches de segurança são instalados assim que disponíveis?</t>
  </si>
  <si>
    <t>O software não compatível é removido de dispositivos capazes de se conectar à Internet?</t>
  </si>
  <si>
    <t>Você usa uma solução de gerenciamento de patch?</t>
  </si>
  <si>
    <t>O seu software anti-malware é mantido em atualização automática?</t>
  </si>
  <si>
    <t>O seu software anti-malware está configurado para verificar arquivos e páginas da web automaticamente e bloquear conteúdo malicioso?</t>
  </si>
  <si>
    <t>O seu software anti-malware está configurado para realizar varreduras regulares?</t>
  </si>
  <si>
    <t>Adicionar outrso pontos de verificação conforme o escopo ou necessidade da auditoria</t>
  </si>
  <si>
    <t>Segurança Administrativa</t>
  </si>
  <si>
    <t>Segurança da Infraestrutura</t>
  </si>
  <si>
    <t>Segurança de Rede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</si>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</sst>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963"/>
        <bgColor indexed="64"/>
      </patternFill>
    </fill>
    <fill>
      <patternFill patternType="solid">
        <fgColor rgb="FFDB96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B9600"/>
      <color rgb="FF002963"/>
      <color rgb="FF3A3838"/>
      <color rgb="FF2E74B5"/>
      <color rgb="FFC4004A"/>
      <color rgb="FFF2F2F2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</xdr:colOff>
      <xdr:row>1</xdr:row>
      <xdr:rowOff>40005</xdr:rowOff>
    </xdr:from>
    <xdr:to>
      <xdr:col>2</xdr:col>
      <xdr:colOff>1441315</xdr:colOff>
      <xdr:row>2</xdr:row>
      <xdr:rowOff>170821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582F8A-724B-4E61-8FB5-C3462CFAE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6765" y="222885"/>
          <a:ext cx="1408930" cy="313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dmine.mstech.com.br/issues/131" TargetMode="External"/><Relationship Id="rId2" Type="http://schemas.openxmlformats.org/officeDocument/2006/relationships/hyperlink" Target="https://redmine.mstech.com.br/issues/51Atividade" TargetMode="External"/><Relationship Id="rId1" Type="http://schemas.openxmlformats.org/officeDocument/2006/relationships/hyperlink" Target="https://redmine.mstech.com.br/issues/51Ativida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1EEB-37EF-4AFF-A64F-C12DA4CAE89F}">
  <dimension ref="A1:H80"/>
  <sheetViews>
    <sheetView showGridLines="0" tabSelected="1" workbookViewId="0">
      <pane ySplit="9" topLeftCell="A10" activePane="bottomLeft" state="frozen"/>
      <selection pane="bottomLeft" activeCell="C2" sqref="C2:G3"/>
    </sheetView>
  </sheetViews>
  <sheetFormatPr defaultColWidth="9.109375" defaultRowHeight="14.4" x14ac:dyDescent="0.3"/>
  <cols>
    <col min="1" max="1" width="0.44140625" style="10" customWidth="1"/>
    <col min="2" max="2" width="10.44140625" style="10" customWidth="1"/>
    <col min="3" max="3" width="22.44140625" style="10" customWidth="1"/>
    <col min="4" max="4" width="54.44140625" style="21" customWidth="1"/>
    <col min="5" max="5" width="15.44140625" style="10" customWidth="1"/>
    <col min="6" max="6" width="21.33203125" style="10" customWidth="1"/>
    <col min="7" max="7" width="47.77734375" style="10" customWidth="1"/>
    <col min="8" max="8" width="14" style="10" customWidth="1"/>
    <col min="9" max="16384" width="9.109375" style="10"/>
  </cols>
  <sheetData>
    <row r="1" spans="1:8" x14ac:dyDescent="0.3">
      <c r="C1" s="14"/>
      <c r="D1" s="17"/>
      <c r="E1" s="14"/>
      <c r="F1" s="15"/>
      <c r="G1" s="15"/>
    </row>
    <row r="2" spans="1:8" x14ac:dyDescent="0.3">
      <c r="C2" s="29" t="s">
        <v>12</v>
      </c>
      <c r="D2" s="29"/>
      <c r="E2" s="29"/>
      <c r="F2" s="29"/>
      <c r="G2" s="29"/>
    </row>
    <row r="3" spans="1:8" x14ac:dyDescent="0.3">
      <c r="C3" s="29"/>
      <c r="D3" s="29"/>
      <c r="E3" s="29"/>
      <c r="F3" s="29"/>
      <c r="G3" s="29"/>
    </row>
    <row r="4" spans="1:8" x14ac:dyDescent="0.3">
      <c r="C4" s="14"/>
      <c r="D4" s="17"/>
      <c r="E4" s="14"/>
      <c r="F4" s="14"/>
      <c r="G4" s="14"/>
    </row>
    <row r="5" spans="1:8" x14ac:dyDescent="0.3">
      <c r="C5" s="18" t="s">
        <v>13</v>
      </c>
      <c r="D5" s="2" t="s">
        <v>16</v>
      </c>
      <c r="E5" s="14"/>
      <c r="F5" s="1" t="s">
        <v>3</v>
      </c>
      <c r="G5" s="1">
        <f>SUM(A10:A80)</f>
        <v>71</v>
      </c>
    </row>
    <row r="6" spans="1:8" x14ac:dyDescent="0.3">
      <c r="C6" s="18" t="s">
        <v>14</v>
      </c>
      <c r="D6" s="2" t="s">
        <v>9</v>
      </c>
      <c r="E6" s="14"/>
      <c r="F6" s="11" t="s">
        <v>4</v>
      </c>
      <c r="G6" s="3">
        <f>COUNTIF(F$10:F$80,"=OK")</f>
        <v>0</v>
      </c>
    </row>
    <row r="7" spans="1:8" x14ac:dyDescent="0.3">
      <c r="C7" s="18" t="s">
        <v>15</v>
      </c>
      <c r="D7" s="4" t="s">
        <v>17</v>
      </c>
      <c r="E7" s="14"/>
      <c r="F7" s="12" t="s">
        <v>5</v>
      </c>
      <c r="G7" s="5">
        <f>IF(G5&lt;&gt;0,G6/G5,"-")</f>
        <v>0</v>
      </c>
    </row>
    <row r="8" spans="1:8" x14ac:dyDescent="0.3">
      <c r="C8" s="14"/>
      <c r="D8" s="6"/>
      <c r="E8" s="14"/>
      <c r="F8" s="14"/>
      <c r="G8" s="14"/>
    </row>
    <row r="9" spans="1:8" x14ac:dyDescent="0.3">
      <c r="B9" s="1" t="s">
        <v>11</v>
      </c>
      <c r="C9" s="1" t="s">
        <v>6</v>
      </c>
      <c r="D9" s="1" t="s">
        <v>7</v>
      </c>
      <c r="E9" s="1" t="s">
        <v>18</v>
      </c>
      <c r="F9" s="1" t="s">
        <v>19</v>
      </c>
      <c r="G9" s="1" t="s">
        <v>20</v>
      </c>
      <c r="H9" s="7" t="s">
        <v>8</v>
      </c>
    </row>
    <row r="10" spans="1:8" ht="28.8" x14ac:dyDescent="0.3">
      <c r="A10" s="13">
        <f t="shared" ref="A10:A73" si="0">IF(F10="NA",0,1)</f>
        <v>1</v>
      </c>
      <c r="B10" s="26" t="s">
        <v>10</v>
      </c>
      <c r="C10" s="8">
        <f t="shared" ref="C10:C73" si="1">IF(F10="NA",3,IF(F10="OK",2,IF(F10="NOK",1,0)))</f>
        <v>0</v>
      </c>
      <c r="D10" s="19" t="s">
        <v>21</v>
      </c>
      <c r="E10" s="16" t="s">
        <v>22</v>
      </c>
      <c r="F10" s="9"/>
      <c r="G10" s="9" t="str">
        <f t="shared" ref="G10:G28" si="2">IF(F10="OK"," ","&lt;preencher ID da Não Conformidade ou Justificar NA&gt;")</f>
        <v>&lt;preencher ID da Não Conformidade ou Justificar NA&gt;</v>
      </c>
      <c r="H10" s="16"/>
    </row>
    <row r="11" spans="1:8" ht="28.8" x14ac:dyDescent="0.3">
      <c r="A11" s="13">
        <f t="shared" ref="A11" si="3">IF(F11="NA",0,1)</f>
        <v>1</v>
      </c>
      <c r="B11" s="27"/>
      <c r="C11" s="8">
        <f t="shared" ref="C11" si="4">IF(F11="NA",3,IF(F11="OK",2,IF(F11="NOK",1,0)))</f>
        <v>0</v>
      </c>
      <c r="D11" s="19" t="s">
        <v>23</v>
      </c>
      <c r="E11" s="16" t="s">
        <v>22</v>
      </c>
      <c r="F11" s="9"/>
      <c r="G11" s="9" t="str">
        <f t="shared" si="2"/>
        <v>&lt;preencher ID da Não Conformidade ou Justificar NA&gt;</v>
      </c>
      <c r="H11" s="16"/>
    </row>
    <row r="12" spans="1:8" ht="28.8" x14ac:dyDescent="0.3">
      <c r="A12" s="13">
        <f t="shared" si="0"/>
        <v>1</v>
      </c>
      <c r="B12" s="27"/>
      <c r="C12" s="8">
        <f t="shared" si="1"/>
        <v>0</v>
      </c>
      <c r="D12" s="19" t="s">
        <v>24</v>
      </c>
      <c r="E12" s="16" t="s">
        <v>22</v>
      </c>
      <c r="F12" s="9"/>
      <c r="G12" s="9" t="str">
        <f t="shared" si="2"/>
        <v>&lt;preencher ID da Não Conformidade ou Justificar NA&gt;</v>
      </c>
      <c r="H12" s="16"/>
    </row>
    <row r="13" spans="1:8" ht="28.8" x14ac:dyDescent="0.3">
      <c r="A13" s="13">
        <f t="shared" si="0"/>
        <v>1</v>
      </c>
      <c r="B13" s="27"/>
      <c r="C13" s="8">
        <f t="shared" si="1"/>
        <v>0</v>
      </c>
      <c r="D13" s="19" t="s">
        <v>25</v>
      </c>
      <c r="E13" s="16" t="s">
        <v>22</v>
      </c>
      <c r="F13" s="9"/>
      <c r="G13" s="9" t="str">
        <f t="shared" si="2"/>
        <v>&lt;preencher ID da Não Conformidade ou Justificar NA&gt;</v>
      </c>
      <c r="H13" s="16"/>
    </row>
    <row r="14" spans="1:8" ht="28.8" x14ac:dyDescent="0.3">
      <c r="A14" s="13">
        <f t="shared" si="0"/>
        <v>1</v>
      </c>
      <c r="B14" s="27"/>
      <c r="C14" s="8">
        <f t="shared" si="1"/>
        <v>0</v>
      </c>
      <c r="D14" s="20" t="s">
        <v>26</v>
      </c>
      <c r="E14" s="16" t="s">
        <v>27</v>
      </c>
      <c r="F14" s="9"/>
      <c r="G14" s="9" t="str">
        <f t="shared" si="2"/>
        <v>&lt;preencher ID da Não Conformidade ou Justificar NA&gt;</v>
      </c>
      <c r="H14" s="16"/>
    </row>
    <row r="15" spans="1:8" ht="28.8" x14ac:dyDescent="0.3">
      <c r="A15" s="13">
        <f t="shared" si="0"/>
        <v>1</v>
      </c>
      <c r="B15" s="28"/>
      <c r="C15" s="8">
        <f t="shared" si="1"/>
        <v>0</v>
      </c>
      <c r="D15" s="20" t="s">
        <v>28</v>
      </c>
      <c r="E15" s="16" t="s">
        <v>27</v>
      </c>
      <c r="F15" s="9"/>
      <c r="G15" s="9" t="str">
        <f t="shared" si="2"/>
        <v>&lt;preencher ID da Não Conformidade ou Justificar NA&gt;</v>
      </c>
      <c r="H15" s="16"/>
    </row>
    <row r="16" spans="1:8" ht="43.2" customHeight="1" x14ac:dyDescent="0.3">
      <c r="A16" s="13">
        <f t="shared" si="0"/>
        <v>1</v>
      </c>
      <c r="B16" s="23" t="s">
        <v>94</v>
      </c>
      <c r="C16" s="8">
        <f t="shared" si="1"/>
        <v>0</v>
      </c>
      <c r="D16" s="20" t="s">
        <v>29</v>
      </c>
      <c r="E16" s="16" t="s">
        <v>27</v>
      </c>
      <c r="F16" s="9"/>
      <c r="G16" s="9" t="str">
        <f t="shared" si="2"/>
        <v>&lt;preencher ID da Não Conformidade ou Justificar NA&gt;</v>
      </c>
      <c r="H16" s="16"/>
    </row>
    <row r="17" spans="1:8" ht="28.8" x14ac:dyDescent="0.3">
      <c r="A17" s="13">
        <f t="shared" si="0"/>
        <v>1</v>
      </c>
      <c r="B17" s="24"/>
      <c r="C17" s="8">
        <f t="shared" si="1"/>
        <v>0</v>
      </c>
      <c r="D17" s="20" t="s">
        <v>30</v>
      </c>
      <c r="E17" s="16" t="s">
        <v>27</v>
      </c>
      <c r="F17" s="9"/>
      <c r="G17" s="9" t="str">
        <f t="shared" si="2"/>
        <v>&lt;preencher ID da Não Conformidade ou Justificar NA&gt;</v>
      </c>
      <c r="H17" s="16"/>
    </row>
    <row r="18" spans="1:8" ht="28.8" x14ac:dyDescent="0.3">
      <c r="A18" s="13">
        <f t="shared" si="0"/>
        <v>1</v>
      </c>
      <c r="B18" s="24"/>
      <c r="C18" s="8">
        <f t="shared" si="1"/>
        <v>0</v>
      </c>
      <c r="D18" s="20" t="s">
        <v>31</v>
      </c>
      <c r="E18" s="16" t="s">
        <v>27</v>
      </c>
      <c r="F18" s="9"/>
      <c r="G18" s="9" t="str">
        <f t="shared" si="2"/>
        <v>&lt;preencher ID da Não Conformidade ou Justificar NA&gt;</v>
      </c>
      <c r="H18" s="16"/>
    </row>
    <row r="19" spans="1:8" ht="28.8" x14ac:dyDescent="0.3">
      <c r="A19" s="13">
        <f t="shared" si="0"/>
        <v>1</v>
      </c>
      <c r="B19" s="24"/>
      <c r="C19" s="8">
        <f t="shared" si="1"/>
        <v>0</v>
      </c>
      <c r="D19" s="20" t="s">
        <v>32</v>
      </c>
      <c r="E19" s="16" t="s">
        <v>22</v>
      </c>
      <c r="F19" s="9"/>
      <c r="G19" s="9" t="str">
        <f t="shared" si="2"/>
        <v>&lt;preencher ID da Não Conformidade ou Justificar NA&gt;</v>
      </c>
      <c r="H19" s="16"/>
    </row>
    <row r="20" spans="1:8" ht="43.2" x14ac:dyDescent="0.3">
      <c r="A20" s="13">
        <f t="shared" si="0"/>
        <v>1</v>
      </c>
      <c r="B20" s="24"/>
      <c r="C20" s="8">
        <f t="shared" si="1"/>
        <v>0</v>
      </c>
      <c r="D20" s="20" t="s">
        <v>33</v>
      </c>
      <c r="E20" s="16" t="s">
        <v>22</v>
      </c>
      <c r="F20" s="9"/>
      <c r="G20" s="9" t="str">
        <f t="shared" si="2"/>
        <v>&lt;preencher ID da Não Conformidade ou Justificar NA&gt;</v>
      </c>
      <c r="H20" s="16"/>
    </row>
    <row r="21" spans="1:8" ht="28.8" x14ac:dyDescent="0.3">
      <c r="A21" s="13">
        <f t="shared" si="0"/>
        <v>1</v>
      </c>
      <c r="B21" s="24"/>
      <c r="C21" s="8">
        <f t="shared" si="1"/>
        <v>0</v>
      </c>
      <c r="D21" s="20" t="s">
        <v>34</v>
      </c>
      <c r="E21" s="16" t="s">
        <v>22</v>
      </c>
      <c r="F21" s="9"/>
      <c r="G21" s="9" t="str">
        <f t="shared" si="2"/>
        <v>&lt;preencher ID da Não Conformidade ou Justificar NA&gt;</v>
      </c>
      <c r="H21" s="16"/>
    </row>
    <row r="22" spans="1:8" ht="28.8" x14ac:dyDescent="0.3">
      <c r="A22" s="13">
        <f t="shared" si="0"/>
        <v>1</v>
      </c>
      <c r="B22" s="24"/>
      <c r="C22" s="8">
        <f t="shared" si="1"/>
        <v>0</v>
      </c>
      <c r="D22" s="20" t="s">
        <v>35</v>
      </c>
      <c r="E22" s="16" t="s">
        <v>22</v>
      </c>
      <c r="F22" s="9"/>
      <c r="G22" s="9" t="str">
        <f t="shared" si="2"/>
        <v>&lt;preencher ID da Não Conformidade ou Justificar NA&gt;</v>
      </c>
      <c r="H22" s="16"/>
    </row>
    <row r="23" spans="1:8" ht="28.8" x14ac:dyDescent="0.3">
      <c r="A23" s="13">
        <f t="shared" si="0"/>
        <v>1</v>
      </c>
      <c r="B23" s="24"/>
      <c r="C23" s="8">
        <f t="shared" si="1"/>
        <v>0</v>
      </c>
      <c r="D23" s="20" t="s">
        <v>36</v>
      </c>
      <c r="E23" s="16" t="s">
        <v>22</v>
      </c>
      <c r="F23" s="9"/>
      <c r="G23" s="9" t="str">
        <f t="shared" si="2"/>
        <v>&lt;preencher ID da Não Conformidade ou Justificar NA&gt;</v>
      </c>
      <c r="H23" s="16"/>
    </row>
    <row r="24" spans="1:8" ht="28.8" x14ac:dyDescent="0.3">
      <c r="A24" s="13">
        <f t="shared" si="0"/>
        <v>1</v>
      </c>
      <c r="B24" s="24"/>
      <c r="C24" s="8">
        <f t="shared" si="1"/>
        <v>0</v>
      </c>
      <c r="D24" s="20" t="s">
        <v>37</v>
      </c>
      <c r="E24" s="16" t="s">
        <v>22</v>
      </c>
      <c r="F24" s="9"/>
      <c r="G24" s="9" t="str">
        <f t="shared" si="2"/>
        <v>&lt;preencher ID da Não Conformidade ou Justificar NA&gt;</v>
      </c>
      <c r="H24" s="16"/>
    </row>
    <row r="25" spans="1:8" ht="28.8" x14ac:dyDescent="0.3">
      <c r="A25" s="13">
        <f t="shared" si="0"/>
        <v>1</v>
      </c>
      <c r="B25" s="24"/>
      <c r="C25" s="8">
        <f t="shared" si="1"/>
        <v>0</v>
      </c>
      <c r="D25" s="20" t="s">
        <v>38</v>
      </c>
      <c r="E25" s="16" t="s">
        <v>22</v>
      </c>
      <c r="F25" s="9"/>
      <c r="G25" s="9" t="str">
        <f t="shared" si="2"/>
        <v>&lt;preencher ID da Não Conformidade ou Justificar NA&gt;</v>
      </c>
      <c r="H25" s="16"/>
    </row>
    <row r="26" spans="1:8" ht="28.8" x14ac:dyDescent="0.3">
      <c r="A26" s="13">
        <f t="shared" si="0"/>
        <v>1</v>
      </c>
      <c r="B26" s="24"/>
      <c r="C26" s="8">
        <f t="shared" si="1"/>
        <v>0</v>
      </c>
      <c r="D26" s="20" t="s">
        <v>39</v>
      </c>
      <c r="E26" s="16" t="s">
        <v>22</v>
      </c>
      <c r="F26" s="9"/>
      <c r="G26" s="9" t="str">
        <f t="shared" si="2"/>
        <v>&lt;preencher ID da Não Conformidade ou Justificar NA&gt;</v>
      </c>
      <c r="H26" s="16"/>
    </row>
    <row r="27" spans="1:8" ht="28.8" x14ac:dyDescent="0.3">
      <c r="A27" s="13">
        <f t="shared" si="0"/>
        <v>1</v>
      </c>
      <c r="B27" s="24"/>
      <c r="C27" s="8">
        <f t="shared" si="1"/>
        <v>0</v>
      </c>
      <c r="D27" s="20" t="s">
        <v>40</v>
      </c>
      <c r="E27" s="16" t="s">
        <v>27</v>
      </c>
      <c r="F27" s="9"/>
      <c r="G27" s="9" t="str">
        <f t="shared" si="2"/>
        <v>&lt;preencher ID da Não Conformidade ou Justificar NA&gt;</v>
      </c>
      <c r="H27" s="16"/>
    </row>
    <row r="28" spans="1:8" ht="28.8" x14ac:dyDescent="0.3">
      <c r="A28" s="13">
        <f t="shared" si="0"/>
        <v>1</v>
      </c>
      <c r="B28" s="24"/>
      <c r="C28" s="8">
        <f t="shared" si="1"/>
        <v>0</v>
      </c>
      <c r="D28" s="20" t="s">
        <v>41</v>
      </c>
      <c r="E28" s="16" t="s">
        <v>22</v>
      </c>
      <c r="F28" s="9"/>
      <c r="G28" s="9" t="str">
        <f t="shared" si="2"/>
        <v>&lt;preencher ID da Não Conformidade ou Justificar NA&gt;</v>
      </c>
      <c r="H28" s="16"/>
    </row>
    <row r="29" spans="1:8" ht="28.8" x14ac:dyDescent="0.3">
      <c r="A29" s="13">
        <f t="shared" si="0"/>
        <v>1</v>
      </c>
      <c r="B29" s="24"/>
      <c r="C29" s="8">
        <f t="shared" si="1"/>
        <v>0</v>
      </c>
      <c r="D29" s="20" t="s">
        <v>42</v>
      </c>
      <c r="E29" s="16" t="s">
        <v>22</v>
      </c>
      <c r="F29" s="9"/>
      <c r="G29" s="9" t="str">
        <f t="shared" ref="G29:G80" si="5">IF(F29="OK"," ","&lt;preencher ID da Não Conformidade ou Justificar NA&gt;")</f>
        <v>&lt;preencher ID da Não Conformidade ou Justificar NA&gt;</v>
      </c>
      <c r="H29" s="16"/>
    </row>
    <row r="30" spans="1:8" ht="28.8" x14ac:dyDescent="0.3">
      <c r="A30" s="13">
        <f t="shared" si="0"/>
        <v>1</v>
      </c>
      <c r="B30" s="25"/>
      <c r="C30" s="8">
        <f t="shared" si="1"/>
        <v>0</v>
      </c>
      <c r="D30" s="20" t="s">
        <v>43</v>
      </c>
      <c r="E30" s="16" t="s">
        <v>27</v>
      </c>
      <c r="F30" s="9"/>
      <c r="G30" s="9" t="str">
        <f t="shared" si="5"/>
        <v>&lt;preencher ID da Não Conformidade ou Justificar NA&gt;</v>
      </c>
      <c r="H30" s="16"/>
    </row>
    <row r="31" spans="1:8" ht="57.6" customHeight="1" x14ac:dyDescent="0.3">
      <c r="A31" s="13">
        <f t="shared" si="0"/>
        <v>1</v>
      </c>
      <c r="B31" s="26" t="s">
        <v>95</v>
      </c>
      <c r="C31" s="8">
        <f t="shared" si="1"/>
        <v>0</v>
      </c>
      <c r="D31" s="20" t="s">
        <v>44</v>
      </c>
      <c r="E31" s="16" t="s">
        <v>27</v>
      </c>
      <c r="F31" s="9"/>
      <c r="G31" s="9" t="str">
        <f t="shared" si="5"/>
        <v>&lt;preencher ID da Não Conformidade ou Justificar NA&gt;</v>
      </c>
      <c r="H31" s="16"/>
    </row>
    <row r="32" spans="1:8" ht="28.8" x14ac:dyDescent="0.3">
      <c r="A32" s="13">
        <f t="shared" si="0"/>
        <v>1</v>
      </c>
      <c r="B32" s="27"/>
      <c r="C32" s="8">
        <f t="shared" si="1"/>
        <v>0</v>
      </c>
      <c r="D32" s="20" t="s">
        <v>45</v>
      </c>
      <c r="E32" s="16" t="s">
        <v>22</v>
      </c>
      <c r="F32" s="9"/>
      <c r="G32" s="9" t="str">
        <f t="shared" si="5"/>
        <v>&lt;preencher ID da Não Conformidade ou Justificar NA&gt;</v>
      </c>
      <c r="H32" s="16"/>
    </row>
    <row r="33" spans="1:8" ht="28.8" x14ac:dyDescent="0.3">
      <c r="A33" s="13">
        <f t="shared" si="0"/>
        <v>1</v>
      </c>
      <c r="B33" s="27"/>
      <c r="C33" s="8">
        <f t="shared" si="1"/>
        <v>0</v>
      </c>
      <c r="D33" s="20" t="s">
        <v>46</v>
      </c>
      <c r="E33" s="16" t="s">
        <v>22</v>
      </c>
      <c r="F33" s="9"/>
      <c r="G33" s="9" t="str">
        <f t="shared" si="5"/>
        <v>&lt;preencher ID da Não Conformidade ou Justificar NA&gt;</v>
      </c>
      <c r="H33" s="16"/>
    </row>
    <row r="34" spans="1:8" ht="28.8" x14ac:dyDescent="0.3">
      <c r="A34" s="13">
        <f t="shared" si="0"/>
        <v>1</v>
      </c>
      <c r="B34" s="27"/>
      <c r="C34" s="8">
        <f t="shared" si="1"/>
        <v>0</v>
      </c>
      <c r="D34" s="20" t="s">
        <v>47</v>
      </c>
      <c r="E34" s="16" t="s">
        <v>22</v>
      </c>
      <c r="F34" s="9"/>
      <c r="G34" s="9" t="str">
        <f t="shared" si="5"/>
        <v>&lt;preencher ID da Não Conformidade ou Justificar NA&gt;</v>
      </c>
      <c r="H34" s="16"/>
    </row>
    <row r="35" spans="1:8" ht="28.8" x14ac:dyDescent="0.3">
      <c r="A35" s="13">
        <f t="shared" si="0"/>
        <v>1</v>
      </c>
      <c r="B35" s="27"/>
      <c r="C35" s="8">
        <f t="shared" si="1"/>
        <v>0</v>
      </c>
      <c r="D35" s="20" t="s">
        <v>48</v>
      </c>
      <c r="E35" s="16" t="s">
        <v>22</v>
      </c>
      <c r="F35" s="9"/>
      <c r="G35" s="9" t="str">
        <f t="shared" si="5"/>
        <v>&lt;preencher ID da Não Conformidade ou Justificar NA&gt;</v>
      </c>
      <c r="H35" s="16"/>
    </row>
    <row r="36" spans="1:8" ht="43.2" x14ac:dyDescent="0.3">
      <c r="A36" s="13">
        <f t="shared" si="0"/>
        <v>1</v>
      </c>
      <c r="B36" s="27"/>
      <c r="C36" s="8">
        <f t="shared" si="1"/>
        <v>0</v>
      </c>
      <c r="D36" s="20" t="s">
        <v>49</v>
      </c>
      <c r="E36" s="16" t="s">
        <v>22</v>
      </c>
      <c r="F36" s="9"/>
      <c r="G36" s="9" t="str">
        <f t="shared" si="5"/>
        <v>&lt;preencher ID da Não Conformidade ou Justificar NA&gt;</v>
      </c>
      <c r="H36" s="16"/>
    </row>
    <row r="37" spans="1:8" ht="28.8" x14ac:dyDescent="0.3">
      <c r="A37" s="13">
        <f t="shared" si="0"/>
        <v>1</v>
      </c>
      <c r="B37" s="27"/>
      <c r="C37" s="8">
        <f t="shared" si="1"/>
        <v>0</v>
      </c>
      <c r="D37" s="20" t="s">
        <v>50</v>
      </c>
      <c r="E37" s="16" t="s">
        <v>22</v>
      </c>
      <c r="F37" s="9"/>
      <c r="G37" s="9" t="str">
        <f t="shared" si="5"/>
        <v>&lt;preencher ID da Não Conformidade ou Justificar NA&gt;</v>
      </c>
      <c r="H37" s="16"/>
    </row>
    <row r="38" spans="1:8" ht="28.8" x14ac:dyDescent="0.3">
      <c r="A38" s="13">
        <f t="shared" si="0"/>
        <v>1</v>
      </c>
      <c r="B38" s="27"/>
      <c r="C38" s="8">
        <f t="shared" si="1"/>
        <v>0</v>
      </c>
      <c r="D38" s="20" t="s">
        <v>51</v>
      </c>
      <c r="E38" s="16" t="s">
        <v>27</v>
      </c>
      <c r="F38" s="9"/>
      <c r="G38" s="9" t="str">
        <f t="shared" si="5"/>
        <v>&lt;preencher ID da Não Conformidade ou Justificar NA&gt;</v>
      </c>
      <c r="H38" s="16"/>
    </row>
    <row r="39" spans="1:8" ht="43.2" x14ac:dyDescent="0.3">
      <c r="A39" s="13">
        <f t="shared" si="0"/>
        <v>1</v>
      </c>
      <c r="B39" s="27"/>
      <c r="C39" s="8">
        <f t="shared" si="1"/>
        <v>0</v>
      </c>
      <c r="D39" s="20" t="s">
        <v>52</v>
      </c>
      <c r="E39" s="16" t="s">
        <v>27</v>
      </c>
      <c r="F39" s="9"/>
      <c r="G39" s="9" t="str">
        <f t="shared" si="5"/>
        <v>&lt;preencher ID da Não Conformidade ou Justificar NA&gt;</v>
      </c>
      <c r="H39" s="16"/>
    </row>
    <row r="40" spans="1:8" ht="28.8" x14ac:dyDescent="0.3">
      <c r="A40" s="13">
        <f t="shared" si="0"/>
        <v>1</v>
      </c>
      <c r="B40" s="27"/>
      <c r="C40" s="8">
        <f t="shared" si="1"/>
        <v>0</v>
      </c>
      <c r="D40" s="20" t="s">
        <v>53</v>
      </c>
      <c r="E40" s="16" t="s">
        <v>22</v>
      </c>
      <c r="F40" s="9"/>
      <c r="G40" s="9" t="str">
        <f t="shared" si="5"/>
        <v>&lt;preencher ID da Não Conformidade ou Justificar NA&gt;</v>
      </c>
      <c r="H40" s="16"/>
    </row>
    <row r="41" spans="1:8" ht="28.8" x14ac:dyDescent="0.3">
      <c r="A41" s="13">
        <f t="shared" si="0"/>
        <v>1</v>
      </c>
      <c r="B41" s="27"/>
      <c r="C41" s="8">
        <f t="shared" si="1"/>
        <v>0</v>
      </c>
      <c r="D41" s="20" t="s">
        <v>54</v>
      </c>
      <c r="E41" s="16" t="s">
        <v>22</v>
      </c>
      <c r="F41" s="9"/>
      <c r="G41" s="9" t="str">
        <f t="shared" si="5"/>
        <v>&lt;preencher ID da Não Conformidade ou Justificar NA&gt;</v>
      </c>
      <c r="H41" s="16"/>
    </row>
    <row r="42" spans="1:8" ht="28.8" x14ac:dyDescent="0.3">
      <c r="A42" s="13">
        <f t="shared" si="0"/>
        <v>1</v>
      </c>
      <c r="B42" s="27"/>
      <c r="C42" s="8">
        <f t="shared" si="1"/>
        <v>0</v>
      </c>
      <c r="D42" s="20" t="s">
        <v>55</v>
      </c>
      <c r="E42" s="16" t="s">
        <v>22</v>
      </c>
      <c r="F42" s="9"/>
      <c r="G42" s="9" t="str">
        <f t="shared" si="5"/>
        <v>&lt;preencher ID da Não Conformidade ou Justificar NA&gt;</v>
      </c>
      <c r="H42" s="16"/>
    </row>
    <row r="43" spans="1:8" ht="28.8" x14ac:dyDescent="0.3">
      <c r="A43" s="13">
        <f t="shared" si="0"/>
        <v>1</v>
      </c>
      <c r="B43" s="27"/>
      <c r="C43" s="8">
        <f t="shared" si="1"/>
        <v>0</v>
      </c>
      <c r="D43" s="20" t="s">
        <v>56</v>
      </c>
      <c r="E43" s="16" t="s">
        <v>27</v>
      </c>
      <c r="F43" s="9"/>
      <c r="G43" s="9" t="str">
        <f t="shared" si="5"/>
        <v>&lt;preencher ID da Não Conformidade ou Justificar NA&gt;</v>
      </c>
      <c r="H43" s="16"/>
    </row>
    <row r="44" spans="1:8" ht="28.8" x14ac:dyDescent="0.3">
      <c r="A44" s="13">
        <f t="shared" si="0"/>
        <v>1</v>
      </c>
      <c r="B44" s="27"/>
      <c r="C44" s="8">
        <f t="shared" si="1"/>
        <v>0</v>
      </c>
      <c r="D44" s="20" t="s">
        <v>57</v>
      </c>
      <c r="E44" s="16" t="s">
        <v>27</v>
      </c>
      <c r="F44" s="9"/>
      <c r="G44" s="9" t="str">
        <f t="shared" si="5"/>
        <v>&lt;preencher ID da Não Conformidade ou Justificar NA&gt;</v>
      </c>
      <c r="H44" s="16"/>
    </row>
    <row r="45" spans="1:8" ht="28.8" x14ac:dyDescent="0.3">
      <c r="A45" s="13">
        <f t="shared" si="0"/>
        <v>1</v>
      </c>
      <c r="B45" s="27"/>
      <c r="C45" s="8">
        <f t="shared" si="1"/>
        <v>0</v>
      </c>
      <c r="D45" s="20" t="s">
        <v>58</v>
      </c>
      <c r="E45" s="16" t="s">
        <v>22</v>
      </c>
      <c r="F45" s="9"/>
      <c r="G45" s="9" t="str">
        <f t="shared" si="5"/>
        <v>&lt;preencher ID da Não Conformidade ou Justificar NA&gt;</v>
      </c>
      <c r="H45" s="16"/>
    </row>
    <row r="46" spans="1:8" ht="28.8" x14ac:dyDescent="0.3">
      <c r="A46" s="13">
        <f t="shared" si="0"/>
        <v>1</v>
      </c>
      <c r="B46" s="27"/>
      <c r="C46" s="8">
        <f t="shared" si="1"/>
        <v>0</v>
      </c>
      <c r="D46" s="20" t="s">
        <v>59</v>
      </c>
      <c r="E46" s="16" t="s">
        <v>22</v>
      </c>
      <c r="F46" s="9"/>
      <c r="G46" s="9" t="str">
        <f t="shared" si="5"/>
        <v>&lt;preencher ID da Não Conformidade ou Justificar NA&gt;</v>
      </c>
      <c r="H46" s="16"/>
    </row>
    <row r="47" spans="1:8" ht="43.2" x14ac:dyDescent="0.3">
      <c r="A47" s="13">
        <f t="shared" si="0"/>
        <v>1</v>
      </c>
      <c r="B47" s="27"/>
      <c r="C47" s="8">
        <f t="shared" si="1"/>
        <v>0</v>
      </c>
      <c r="D47" s="20" t="s">
        <v>60</v>
      </c>
      <c r="E47" s="16" t="s">
        <v>22</v>
      </c>
      <c r="F47" s="9"/>
      <c r="G47" s="9" t="str">
        <f t="shared" si="5"/>
        <v>&lt;preencher ID da Não Conformidade ou Justificar NA&gt;</v>
      </c>
      <c r="H47" s="16"/>
    </row>
    <row r="48" spans="1:8" ht="28.8" x14ac:dyDescent="0.3">
      <c r="A48" s="13">
        <f t="shared" si="0"/>
        <v>1</v>
      </c>
      <c r="B48" s="27"/>
      <c r="C48" s="8">
        <f t="shared" si="1"/>
        <v>0</v>
      </c>
      <c r="D48" s="20" t="s">
        <v>61</v>
      </c>
      <c r="E48" s="16" t="s">
        <v>22</v>
      </c>
      <c r="F48" s="9"/>
      <c r="G48" s="9" t="str">
        <f t="shared" si="5"/>
        <v>&lt;preencher ID da Não Conformidade ou Justificar NA&gt;</v>
      </c>
      <c r="H48" s="16"/>
    </row>
    <row r="49" spans="1:8" ht="28.8" x14ac:dyDescent="0.3">
      <c r="A49" s="13">
        <f t="shared" si="0"/>
        <v>1</v>
      </c>
      <c r="B49" s="27"/>
      <c r="C49" s="8">
        <f t="shared" si="1"/>
        <v>0</v>
      </c>
      <c r="D49" s="20" t="s">
        <v>62</v>
      </c>
      <c r="E49" s="16" t="s">
        <v>22</v>
      </c>
      <c r="F49" s="9"/>
      <c r="G49" s="9" t="str">
        <f t="shared" si="5"/>
        <v>&lt;preencher ID da Não Conformidade ou Justificar NA&gt;</v>
      </c>
      <c r="H49" s="16"/>
    </row>
    <row r="50" spans="1:8" ht="28.8" x14ac:dyDescent="0.3">
      <c r="A50" s="13">
        <f t="shared" si="0"/>
        <v>1</v>
      </c>
      <c r="B50" s="27"/>
      <c r="C50" s="8">
        <f t="shared" si="1"/>
        <v>0</v>
      </c>
      <c r="D50" s="20" t="s">
        <v>63</v>
      </c>
      <c r="E50" s="16" t="s">
        <v>27</v>
      </c>
      <c r="F50" s="9"/>
      <c r="G50" s="9" t="str">
        <f t="shared" si="5"/>
        <v>&lt;preencher ID da Não Conformidade ou Justificar NA&gt;</v>
      </c>
      <c r="H50" s="16"/>
    </row>
    <row r="51" spans="1:8" ht="28.8" x14ac:dyDescent="0.3">
      <c r="A51" s="13">
        <f t="shared" si="0"/>
        <v>1</v>
      </c>
      <c r="B51" s="27"/>
      <c r="C51" s="8">
        <f t="shared" si="1"/>
        <v>0</v>
      </c>
      <c r="D51" s="20" t="s">
        <v>64</v>
      </c>
      <c r="E51" s="16" t="s">
        <v>22</v>
      </c>
      <c r="F51" s="9"/>
      <c r="G51" s="9" t="str">
        <f t="shared" si="5"/>
        <v>&lt;preencher ID da Não Conformidade ou Justificar NA&gt;</v>
      </c>
      <c r="H51" s="16"/>
    </row>
    <row r="52" spans="1:8" ht="28.8" x14ac:dyDescent="0.3">
      <c r="A52" s="13">
        <f t="shared" si="0"/>
        <v>1</v>
      </c>
      <c r="B52" s="27"/>
      <c r="C52" s="8">
        <f t="shared" si="1"/>
        <v>0</v>
      </c>
      <c r="D52" s="20" t="s">
        <v>65</v>
      </c>
      <c r="E52" s="16" t="s">
        <v>27</v>
      </c>
      <c r="F52" s="9"/>
      <c r="G52" s="9" t="str">
        <f t="shared" si="5"/>
        <v>&lt;preencher ID da Não Conformidade ou Justificar NA&gt;</v>
      </c>
      <c r="H52" s="16"/>
    </row>
    <row r="53" spans="1:8" ht="28.8" x14ac:dyDescent="0.3">
      <c r="A53" s="13">
        <f t="shared" si="0"/>
        <v>1</v>
      </c>
      <c r="B53" s="27"/>
      <c r="C53" s="8">
        <f t="shared" si="1"/>
        <v>0</v>
      </c>
      <c r="D53" s="20" t="s">
        <v>66</v>
      </c>
      <c r="E53" s="16" t="s">
        <v>27</v>
      </c>
      <c r="F53" s="9"/>
      <c r="G53" s="9" t="str">
        <f t="shared" si="5"/>
        <v>&lt;preencher ID da Não Conformidade ou Justificar NA&gt;</v>
      </c>
      <c r="H53" s="16"/>
    </row>
    <row r="54" spans="1:8" ht="28.8" x14ac:dyDescent="0.3">
      <c r="A54" s="13">
        <f t="shared" si="0"/>
        <v>1</v>
      </c>
      <c r="B54" s="27"/>
      <c r="C54" s="8">
        <f t="shared" si="1"/>
        <v>0</v>
      </c>
      <c r="D54" s="20" t="s">
        <v>67</v>
      </c>
      <c r="E54" s="16" t="s">
        <v>27</v>
      </c>
      <c r="F54" s="9"/>
      <c r="G54" s="9" t="str">
        <f t="shared" si="5"/>
        <v>&lt;preencher ID da Não Conformidade ou Justificar NA&gt;</v>
      </c>
      <c r="H54" s="16"/>
    </row>
    <row r="55" spans="1:8" ht="28.8" x14ac:dyDescent="0.3">
      <c r="A55" s="13">
        <f t="shared" si="0"/>
        <v>1</v>
      </c>
      <c r="B55" s="27"/>
      <c r="C55" s="8">
        <f t="shared" si="1"/>
        <v>0</v>
      </c>
      <c r="D55" s="20" t="s">
        <v>68</v>
      </c>
      <c r="E55" s="16" t="s">
        <v>22</v>
      </c>
      <c r="F55" s="9"/>
      <c r="G55" s="9" t="str">
        <f t="shared" si="5"/>
        <v>&lt;preencher ID da Não Conformidade ou Justificar NA&gt;</v>
      </c>
      <c r="H55" s="16"/>
    </row>
    <row r="56" spans="1:8" ht="28.8" x14ac:dyDescent="0.3">
      <c r="A56" s="13">
        <f t="shared" si="0"/>
        <v>1</v>
      </c>
      <c r="B56" s="27"/>
      <c r="C56" s="8">
        <f t="shared" si="1"/>
        <v>0</v>
      </c>
      <c r="D56" s="20" t="s">
        <v>69</v>
      </c>
      <c r="E56" s="16" t="s">
        <v>27</v>
      </c>
      <c r="F56" s="9"/>
      <c r="G56" s="9" t="str">
        <f t="shared" si="5"/>
        <v>&lt;preencher ID da Não Conformidade ou Justificar NA&gt;</v>
      </c>
      <c r="H56" s="16"/>
    </row>
    <row r="57" spans="1:8" ht="43.2" x14ac:dyDescent="0.3">
      <c r="A57" s="13">
        <f t="shared" si="0"/>
        <v>1</v>
      </c>
      <c r="B57" s="27"/>
      <c r="C57" s="8">
        <f t="shared" si="1"/>
        <v>0</v>
      </c>
      <c r="D57" s="20" t="s">
        <v>70</v>
      </c>
      <c r="E57" s="16" t="s">
        <v>22</v>
      </c>
      <c r="F57" s="9"/>
      <c r="G57" s="9" t="str">
        <f t="shared" si="5"/>
        <v>&lt;preencher ID da Não Conformidade ou Justificar NA&gt;</v>
      </c>
      <c r="H57" s="16"/>
    </row>
    <row r="58" spans="1:8" ht="43.2" x14ac:dyDescent="0.3">
      <c r="A58" s="13">
        <f t="shared" si="0"/>
        <v>1</v>
      </c>
      <c r="B58" s="27"/>
      <c r="C58" s="8">
        <f t="shared" si="1"/>
        <v>0</v>
      </c>
      <c r="D58" s="20" t="s">
        <v>71</v>
      </c>
      <c r="E58" s="16" t="s">
        <v>27</v>
      </c>
      <c r="F58" s="9"/>
      <c r="G58" s="9" t="str">
        <f t="shared" si="5"/>
        <v>&lt;preencher ID da Não Conformidade ou Justificar NA&gt;</v>
      </c>
      <c r="H58" s="16"/>
    </row>
    <row r="59" spans="1:8" ht="28.8" x14ac:dyDescent="0.3">
      <c r="A59" s="13">
        <f t="shared" si="0"/>
        <v>1</v>
      </c>
      <c r="B59" s="27"/>
      <c r="C59" s="8">
        <f t="shared" si="1"/>
        <v>0</v>
      </c>
      <c r="D59" s="20" t="s">
        <v>72</v>
      </c>
      <c r="E59" s="16" t="s">
        <v>27</v>
      </c>
      <c r="F59" s="9"/>
      <c r="G59" s="9" t="str">
        <f t="shared" si="5"/>
        <v>&lt;preencher ID da Não Conformidade ou Justificar NA&gt;</v>
      </c>
      <c r="H59" s="16"/>
    </row>
    <row r="60" spans="1:8" ht="28.8" x14ac:dyDescent="0.3">
      <c r="A60" s="13">
        <f t="shared" si="0"/>
        <v>1</v>
      </c>
      <c r="B60" s="27"/>
      <c r="C60" s="8">
        <f t="shared" si="1"/>
        <v>0</v>
      </c>
      <c r="D60" s="20" t="s">
        <v>73</v>
      </c>
      <c r="E60" s="16" t="s">
        <v>27</v>
      </c>
      <c r="F60" s="9"/>
      <c r="G60" s="9" t="str">
        <f t="shared" si="5"/>
        <v>&lt;preencher ID da Não Conformidade ou Justificar NA&gt;</v>
      </c>
      <c r="H60" s="16"/>
    </row>
    <row r="61" spans="1:8" ht="28.8" x14ac:dyDescent="0.3">
      <c r="A61" s="13">
        <f t="shared" si="0"/>
        <v>1</v>
      </c>
      <c r="B61" s="28"/>
      <c r="C61" s="8">
        <f t="shared" si="1"/>
        <v>0</v>
      </c>
      <c r="D61" s="20" t="s">
        <v>74</v>
      </c>
      <c r="E61" s="16" t="s">
        <v>27</v>
      </c>
      <c r="F61" s="9"/>
      <c r="G61" s="9" t="str">
        <f t="shared" si="5"/>
        <v>&lt;preencher ID da Não Conformidade ou Justificar NA&gt;</v>
      </c>
      <c r="H61" s="16"/>
    </row>
    <row r="62" spans="1:8" ht="28.8" x14ac:dyDescent="0.3">
      <c r="A62" s="13">
        <f t="shared" si="0"/>
        <v>1</v>
      </c>
      <c r="B62" s="23" t="s">
        <v>96</v>
      </c>
      <c r="C62" s="8">
        <f t="shared" si="1"/>
        <v>0</v>
      </c>
      <c r="D62" s="20" t="s">
        <v>75</v>
      </c>
      <c r="E62" s="16" t="s">
        <v>22</v>
      </c>
      <c r="F62" s="9"/>
      <c r="G62" s="9" t="str">
        <f t="shared" si="5"/>
        <v>&lt;preencher ID da Não Conformidade ou Justificar NA&gt;</v>
      </c>
      <c r="H62" s="16"/>
    </row>
    <row r="63" spans="1:8" ht="28.8" x14ac:dyDescent="0.3">
      <c r="A63" s="13">
        <f t="shared" si="0"/>
        <v>1</v>
      </c>
      <c r="B63" s="24"/>
      <c r="C63" s="8">
        <f t="shared" si="1"/>
        <v>0</v>
      </c>
      <c r="D63" s="20" t="s">
        <v>76</v>
      </c>
      <c r="E63" s="16" t="s">
        <v>22</v>
      </c>
      <c r="F63" s="9"/>
      <c r="G63" s="9" t="str">
        <f t="shared" si="5"/>
        <v>&lt;preencher ID da Não Conformidade ou Justificar NA&gt;</v>
      </c>
      <c r="H63" s="16"/>
    </row>
    <row r="64" spans="1:8" ht="28.8" x14ac:dyDescent="0.3">
      <c r="A64" s="13">
        <f t="shared" si="0"/>
        <v>1</v>
      </c>
      <c r="B64" s="24"/>
      <c r="C64" s="8">
        <f t="shared" si="1"/>
        <v>0</v>
      </c>
      <c r="D64" s="20" t="s">
        <v>77</v>
      </c>
      <c r="E64" s="16" t="s">
        <v>27</v>
      </c>
      <c r="F64" s="9"/>
      <c r="G64" s="9" t="str">
        <f t="shared" si="5"/>
        <v>&lt;preencher ID da Não Conformidade ou Justificar NA&gt;</v>
      </c>
      <c r="H64" s="16"/>
    </row>
    <row r="65" spans="1:8" ht="28.8" x14ac:dyDescent="0.3">
      <c r="A65" s="13">
        <f t="shared" si="0"/>
        <v>1</v>
      </c>
      <c r="B65" s="24"/>
      <c r="C65" s="8">
        <f t="shared" si="1"/>
        <v>0</v>
      </c>
      <c r="D65" s="20" t="s">
        <v>78</v>
      </c>
      <c r="E65" s="16" t="s">
        <v>27</v>
      </c>
      <c r="F65" s="9"/>
      <c r="G65" s="9" t="str">
        <f t="shared" si="5"/>
        <v>&lt;preencher ID da Não Conformidade ou Justificar NA&gt;</v>
      </c>
      <c r="H65" s="16"/>
    </row>
    <row r="66" spans="1:8" ht="28.8" x14ac:dyDescent="0.3">
      <c r="A66" s="13">
        <f t="shared" si="0"/>
        <v>1</v>
      </c>
      <c r="B66" s="24"/>
      <c r="C66" s="8">
        <f t="shared" si="1"/>
        <v>0</v>
      </c>
      <c r="D66" s="20" t="s">
        <v>79</v>
      </c>
      <c r="E66" s="16" t="s">
        <v>27</v>
      </c>
      <c r="F66" s="9"/>
      <c r="G66" s="9" t="str">
        <f t="shared" si="5"/>
        <v>&lt;preencher ID da Não Conformidade ou Justificar NA&gt;</v>
      </c>
      <c r="H66" s="16"/>
    </row>
    <row r="67" spans="1:8" ht="28.8" x14ac:dyDescent="0.3">
      <c r="A67" s="13">
        <f t="shared" si="0"/>
        <v>1</v>
      </c>
      <c r="B67" s="24"/>
      <c r="C67" s="8">
        <f t="shared" si="1"/>
        <v>0</v>
      </c>
      <c r="D67" s="20" t="s">
        <v>80</v>
      </c>
      <c r="E67" s="16" t="s">
        <v>27</v>
      </c>
      <c r="F67" s="9"/>
      <c r="G67" s="9" t="str">
        <f t="shared" si="5"/>
        <v>&lt;preencher ID da Não Conformidade ou Justificar NA&gt;</v>
      </c>
      <c r="H67" s="16"/>
    </row>
    <row r="68" spans="1:8" ht="28.8" x14ac:dyDescent="0.3">
      <c r="A68" s="13">
        <f t="shared" si="0"/>
        <v>1</v>
      </c>
      <c r="B68" s="24"/>
      <c r="C68" s="8">
        <f t="shared" si="1"/>
        <v>0</v>
      </c>
      <c r="D68" s="20" t="s">
        <v>81</v>
      </c>
      <c r="E68" s="16" t="s">
        <v>22</v>
      </c>
      <c r="F68" s="9"/>
      <c r="G68" s="9" t="str">
        <f t="shared" si="5"/>
        <v>&lt;preencher ID da Não Conformidade ou Justificar NA&gt;</v>
      </c>
      <c r="H68" s="16"/>
    </row>
    <row r="69" spans="1:8" ht="28.8" x14ac:dyDescent="0.3">
      <c r="A69" s="13">
        <f t="shared" si="0"/>
        <v>1</v>
      </c>
      <c r="B69" s="24"/>
      <c r="C69" s="8">
        <f t="shared" si="1"/>
        <v>0</v>
      </c>
      <c r="D69" s="20" t="s">
        <v>82</v>
      </c>
      <c r="E69" s="16" t="s">
        <v>22</v>
      </c>
      <c r="F69" s="9"/>
      <c r="G69" s="9" t="str">
        <f t="shared" si="5"/>
        <v>&lt;preencher ID da Não Conformidade ou Justificar NA&gt;</v>
      </c>
      <c r="H69" s="16"/>
    </row>
    <row r="70" spans="1:8" ht="28.8" x14ac:dyDescent="0.3">
      <c r="A70" s="13">
        <f t="shared" si="0"/>
        <v>1</v>
      </c>
      <c r="B70" s="24"/>
      <c r="C70" s="8">
        <f t="shared" si="1"/>
        <v>0</v>
      </c>
      <c r="D70" s="20" t="s">
        <v>83</v>
      </c>
      <c r="E70" s="16" t="s">
        <v>22</v>
      </c>
      <c r="F70" s="9"/>
      <c r="G70" s="9" t="str">
        <f t="shared" si="5"/>
        <v>&lt;preencher ID da Não Conformidade ou Justificar NA&gt;</v>
      </c>
      <c r="H70" s="16"/>
    </row>
    <row r="71" spans="1:8" ht="28.8" x14ac:dyDescent="0.3">
      <c r="A71" s="13">
        <f t="shared" si="0"/>
        <v>1</v>
      </c>
      <c r="B71" s="24"/>
      <c r="C71" s="8">
        <f t="shared" si="1"/>
        <v>0</v>
      </c>
      <c r="D71" s="20" t="s">
        <v>84</v>
      </c>
      <c r="E71" s="16" t="s">
        <v>22</v>
      </c>
      <c r="F71" s="9"/>
      <c r="G71" s="9" t="str">
        <f t="shared" si="5"/>
        <v>&lt;preencher ID da Não Conformidade ou Justificar NA&gt;</v>
      </c>
      <c r="H71" s="16"/>
    </row>
    <row r="72" spans="1:8" ht="28.8" x14ac:dyDescent="0.3">
      <c r="A72" s="13">
        <f t="shared" si="0"/>
        <v>1</v>
      </c>
      <c r="B72" s="24"/>
      <c r="C72" s="8">
        <f t="shared" si="1"/>
        <v>0</v>
      </c>
      <c r="D72" s="20" t="s">
        <v>85</v>
      </c>
      <c r="E72" s="16" t="s">
        <v>27</v>
      </c>
      <c r="F72" s="9"/>
      <c r="G72" s="9" t="str">
        <f t="shared" si="5"/>
        <v>&lt;preencher ID da Não Conformidade ou Justificar NA&gt;</v>
      </c>
      <c r="H72" s="16"/>
    </row>
    <row r="73" spans="1:8" ht="28.8" x14ac:dyDescent="0.3">
      <c r="A73" s="13">
        <f t="shared" si="0"/>
        <v>1</v>
      </c>
      <c r="B73" s="24"/>
      <c r="C73" s="8">
        <f t="shared" si="1"/>
        <v>0</v>
      </c>
      <c r="D73" s="20" t="s">
        <v>86</v>
      </c>
      <c r="E73" s="16" t="s">
        <v>27</v>
      </c>
      <c r="F73" s="9"/>
      <c r="G73" s="9" t="str">
        <f t="shared" si="5"/>
        <v>&lt;preencher ID da Não Conformidade ou Justificar NA&gt;</v>
      </c>
      <c r="H73" s="16"/>
    </row>
    <row r="74" spans="1:8" ht="28.8" x14ac:dyDescent="0.3">
      <c r="A74" s="13">
        <f t="shared" ref="A74:A80" si="6">IF(F74="NA",0,1)</f>
        <v>1</v>
      </c>
      <c r="B74" s="24"/>
      <c r="C74" s="8">
        <f t="shared" ref="C74:C80" si="7">IF(F74="NA",3,IF(F74="OK",2,IF(F74="NOK",1,0)))</f>
        <v>0</v>
      </c>
      <c r="D74" s="20" t="s">
        <v>87</v>
      </c>
      <c r="E74" s="16" t="s">
        <v>27</v>
      </c>
      <c r="F74" s="9"/>
      <c r="G74" s="9" t="str">
        <f t="shared" si="5"/>
        <v>&lt;preencher ID da Não Conformidade ou Justificar NA&gt;</v>
      </c>
      <c r="H74" s="16"/>
    </row>
    <row r="75" spans="1:8" ht="28.8" x14ac:dyDescent="0.3">
      <c r="A75" s="13">
        <f t="shared" si="6"/>
        <v>1</v>
      </c>
      <c r="B75" s="24"/>
      <c r="C75" s="8">
        <f t="shared" si="7"/>
        <v>0</v>
      </c>
      <c r="D75" s="20" t="s">
        <v>88</v>
      </c>
      <c r="E75" s="16" t="s">
        <v>27</v>
      </c>
      <c r="F75" s="9"/>
      <c r="G75" s="9" t="str">
        <f t="shared" si="5"/>
        <v>&lt;preencher ID da Não Conformidade ou Justificar NA&gt;</v>
      </c>
      <c r="H75" s="16"/>
    </row>
    <row r="76" spans="1:8" ht="28.8" x14ac:dyDescent="0.3">
      <c r="A76" s="13">
        <f t="shared" si="6"/>
        <v>1</v>
      </c>
      <c r="B76" s="24"/>
      <c r="C76" s="8">
        <f t="shared" si="7"/>
        <v>0</v>
      </c>
      <c r="D76" s="20" t="s">
        <v>89</v>
      </c>
      <c r="E76" s="16" t="s">
        <v>22</v>
      </c>
      <c r="F76" s="9"/>
      <c r="G76" s="9" t="str">
        <f t="shared" si="5"/>
        <v>&lt;preencher ID da Não Conformidade ou Justificar NA&gt;</v>
      </c>
      <c r="H76" s="16"/>
    </row>
    <row r="77" spans="1:8" ht="28.8" x14ac:dyDescent="0.3">
      <c r="A77" s="13">
        <f t="shared" si="6"/>
        <v>1</v>
      </c>
      <c r="B77" s="24"/>
      <c r="C77" s="8">
        <f t="shared" si="7"/>
        <v>0</v>
      </c>
      <c r="D77" s="20" t="s">
        <v>90</v>
      </c>
      <c r="E77" s="16" t="s">
        <v>22</v>
      </c>
      <c r="F77" s="9"/>
      <c r="G77" s="9" t="str">
        <f t="shared" si="5"/>
        <v>&lt;preencher ID da Não Conformidade ou Justificar NA&gt;</v>
      </c>
      <c r="H77" s="16"/>
    </row>
    <row r="78" spans="1:8" ht="43.2" x14ac:dyDescent="0.3">
      <c r="A78" s="13">
        <f t="shared" si="6"/>
        <v>1</v>
      </c>
      <c r="B78" s="24"/>
      <c r="C78" s="8">
        <f t="shared" si="7"/>
        <v>0</v>
      </c>
      <c r="D78" s="20" t="s">
        <v>91</v>
      </c>
      <c r="E78" s="16" t="s">
        <v>22</v>
      </c>
      <c r="F78" s="9"/>
      <c r="G78" s="9" t="str">
        <f t="shared" si="5"/>
        <v>&lt;preencher ID da Não Conformidade ou Justificar NA&gt;</v>
      </c>
      <c r="H78" s="16"/>
    </row>
    <row r="79" spans="1:8" ht="28.8" x14ac:dyDescent="0.3">
      <c r="A79" s="13">
        <f t="shared" si="6"/>
        <v>1</v>
      </c>
      <c r="B79" s="25"/>
      <c r="C79" s="8">
        <f t="shared" si="7"/>
        <v>0</v>
      </c>
      <c r="D79" s="20" t="s">
        <v>92</v>
      </c>
      <c r="E79" s="16" t="s">
        <v>22</v>
      </c>
      <c r="F79" s="9"/>
      <c r="G79" s="9" t="str">
        <f t="shared" si="5"/>
        <v>&lt;preencher ID da Não Conformidade ou Justificar NA&gt;</v>
      </c>
      <c r="H79" s="16"/>
    </row>
    <row r="80" spans="1:8" ht="36" x14ac:dyDescent="0.3">
      <c r="A80" s="13">
        <f t="shared" si="6"/>
        <v>1</v>
      </c>
      <c r="B80" s="22" t="s">
        <v>97</v>
      </c>
      <c r="C80" s="8">
        <f t="shared" si="7"/>
        <v>0</v>
      </c>
      <c r="D80" s="20" t="s">
        <v>93</v>
      </c>
      <c r="E80" s="16" t="s">
        <v>22</v>
      </c>
      <c r="F80" s="9"/>
      <c r="G80" s="9" t="str">
        <f t="shared" si="5"/>
        <v>&lt;preencher ID da Não Conformidade ou Justificar NA&gt;</v>
      </c>
      <c r="H80" s="16"/>
    </row>
  </sheetData>
  <mergeCells count="5">
    <mergeCell ref="B16:B30"/>
    <mergeCell ref="B31:B61"/>
    <mergeCell ref="B62:B79"/>
    <mergeCell ref="C2:G3"/>
    <mergeCell ref="B10:B15"/>
  </mergeCells>
  <conditionalFormatting sqref="G7">
    <cfRule type="cellIs" dxfId="2" priority="13" operator="lessThan">
      <formula>0.69</formula>
    </cfRule>
    <cfRule type="cellIs" dxfId="1" priority="14" operator="between">
      <formula>0.69</formula>
      <formula>0.88</formula>
    </cfRule>
    <cfRule type="cellIs" dxfId="0" priority="15" operator="greaterThan">
      <formula>0.89</formula>
    </cfRule>
  </conditionalFormatting>
  <hyperlinks>
    <hyperlink ref="H17" r:id="rId1" location="129" display="https://redmine.mstech.com.br/issues/51_x000a__x000a_Atividade #129" xr:uid="{53E12E46-435E-4A17-80C8-CA56B55CC0D7}"/>
    <hyperlink ref="H22" r:id="rId2" location="130" display="https://redmine.mstech.com.br/issues/51_x000a_Atividade #130" xr:uid="{9E40287B-BDFE-42B9-A37B-EDF07F4608AB}"/>
    <hyperlink ref="H25" r:id="rId3" display="https://redmine.mstech.com.br/issues/131" xr:uid="{44287F13-1305-45CA-AC59-CB338FA6A089}"/>
  </hyperlinks>
  <pageMargins left="0.511811024" right="0.511811024" top="0.78740157499999996" bottom="0.78740157499999996" header="0.31496062000000002" footer="0.31496062000000002"/>
  <pageSetup paperSize="9" orientation="portrait" verticalDpi="0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91201EB7-3A82-4330-9EB9-F2542DEB1439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C13:C15</xm:sqref>
        </x14:conditionalFormatting>
        <x14:conditionalFormatting xmlns:xm="http://schemas.microsoft.com/office/excel/2006/main">
          <x14:cfRule type="iconSet" priority="10" id="{5E1E899F-2606-43ED-9BA5-A5F08A609264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C20</xm:sqref>
        </x14:conditionalFormatting>
        <x14:conditionalFormatting xmlns:xm="http://schemas.microsoft.com/office/excel/2006/main">
          <x14:cfRule type="iconSet" priority="9" id="{2CC3D572-3EE0-45A9-AFD5-D44F10A27309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C21</xm:sqref>
        </x14:conditionalFormatting>
        <x14:conditionalFormatting xmlns:xm="http://schemas.microsoft.com/office/excel/2006/main">
          <x14:cfRule type="iconSet" priority="17" id="{68F3B228-8632-4148-950E-A6EB39A5B4B9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C10 C12</xm:sqref>
        </x14:conditionalFormatting>
        <x14:conditionalFormatting xmlns:xm="http://schemas.microsoft.com/office/excel/2006/main">
          <x14:cfRule type="iconSet" priority="18" id="{CC461EA7-C87E-4AB4-8B6E-93DF372C87F4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C22</xm:sqref>
        </x14:conditionalFormatting>
        <x14:conditionalFormatting xmlns:xm="http://schemas.microsoft.com/office/excel/2006/main">
          <x14:cfRule type="iconSet" priority="19" id="{5CD7695C-A129-491A-9FD6-FF6DC6514519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C23</xm:sqref>
        </x14:conditionalFormatting>
        <x14:conditionalFormatting xmlns:xm="http://schemas.microsoft.com/office/excel/2006/main">
          <x14:cfRule type="iconSet" priority="8" id="{048F54C5-1786-421E-8D71-E1E53F669579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C19</xm:sqref>
        </x14:conditionalFormatting>
        <x14:conditionalFormatting xmlns:xm="http://schemas.microsoft.com/office/excel/2006/main">
          <x14:cfRule type="iconSet" priority="7" id="{6C42ACC1-DA0C-42CD-BC10-336CA08E181C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C18</xm:sqref>
        </x14:conditionalFormatting>
        <x14:conditionalFormatting xmlns:xm="http://schemas.microsoft.com/office/excel/2006/main">
          <x14:cfRule type="iconSet" priority="6" id="{D7461B25-51FF-4FE2-BDF9-BADD6E82A0D6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C16</xm:sqref>
        </x14:conditionalFormatting>
        <x14:conditionalFormatting xmlns:xm="http://schemas.microsoft.com/office/excel/2006/main">
          <x14:cfRule type="iconSet" priority="5" id="{42554BE7-DDD4-40FF-922C-62E8BDA1E7A4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C27</xm:sqref>
        </x14:conditionalFormatting>
        <x14:conditionalFormatting xmlns:xm="http://schemas.microsoft.com/office/excel/2006/main">
          <x14:cfRule type="iconSet" priority="4" id="{5F1DB054-4C3A-4BCE-A85D-D558B8432161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C26</xm:sqref>
        </x14:conditionalFormatting>
        <x14:conditionalFormatting xmlns:xm="http://schemas.microsoft.com/office/excel/2006/main">
          <x14:cfRule type="iconSet" priority="3" id="{D268CE67-AFE8-43E2-967B-800B8779552D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C25</xm:sqref>
        </x14:conditionalFormatting>
        <x14:conditionalFormatting xmlns:xm="http://schemas.microsoft.com/office/excel/2006/main">
          <x14:cfRule type="iconSet" priority="2" id="{23753C1F-C766-4DDF-BA7E-0AD4090ECC4B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C24</xm:sqref>
        </x14:conditionalFormatting>
        <x14:conditionalFormatting xmlns:xm="http://schemas.microsoft.com/office/excel/2006/main">
          <x14:cfRule type="iconSet" priority="1" id="{18F91323-475D-4A44-8E74-90B0F48EF836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C11</xm:sqref>
        </x14:conditionalFormatting>
        <x14:conditionalFormatting xmlns:xm="http://schemas.microsoft.com/office/excel/2006/main">
          <x14:cfRule type="iconSet" priority="61" id="{227AF15C-4595-488C-B42E-4F6644A11BF4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C28:C80</xm:sqref>
        </x14:conditionalFormatting>
        <x14:conditionalFormatting xmlns:xm="http://schemas.microsoft.com/office/excel/2006/main">
          <x14:cfRule type="iconSet" priority="62" id="{F30896F5-CD51-4D76-8BFD-AB01DB0B9CF7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1"/>
              <x14:cfIcon iconSet="3TrafficLights1" iconId="0"/>
              <x14:cfIcon iconSet="3TrafficLights1" iconId="2"/>
            </x14:iconSet>
          </x14:cfRule>
          <xm:sqref>C17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762282-9F22-41C6-963F-F830B3EA00A2}">
          <x14:formula1>
            <xm:f>parametros!$A$1:$A$3</xm:f>
          </x14:formula1>
          <xm:sqref>F10:F80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C4" sqref="C4"/>
    </sheetView>
  </sheetViews>
  <sheetFormatPr defaultRowHeight="14.4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Auditoria Interna</vt:lpstr>
      <vt:lpstr>parametros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2021-04-26T18:19:08Z</dcterms:modified>
</cp:coreProperties>
</file>